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4\"/>
    </mc:Choice>
  </mc:AlternateContent>
  <bookViews>
    <workbookView xWindow="0" yWindow="0" windowWidth="19320" windowHeight="11280"/>
  </bookViews>
  <sheets>
    <sheet name="14-4 Skjema" sheetId="2" r:id="rId1"/>
    <sheet name="14-4 Løsning" sheetId="1" r:id="rId2"/>
  </sheets>
  <definedNames>
    <definedName name="_xlnm.Print_Area" localSheetId="1">'14-4 Løsning'!$B$26:$I$43</definedName>
    <definedName name="_xlnm.Print_Area" localSheetId="0">'14-4 Skjema'!$B$21:$I$38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2" l="1"/>
  <c r="J16" i="2"/>
  <c r="I16" i="2"/>
  <c r="H16" i="2"/>
  <c r="K15" i="2"/>
  <c r="J15" i="2"/>
  <c r="I15" i="2"/>
  <c r="H15" i="2"/>
  <c r="K12" i="2"/>
  <c r="K17" i="2" s="1"/>
  <c r="J12" i="2"/>
  <c r="I12" i="2"/>
  <c r="I17" i="2" s="1"/>
  <c r="H12" i="2"/>
  <c r="E11" i="2"/>
  <c r="D11" i="2"/>
  <c r="K5" i="2"/>
  <c r="J5" i="2"/>
  <c r="I5" i="2"/>
  <c r="H5" i="2"/>
  <c r="F11" i="2"/>
  <c r="F9" i="1"/>
  <c r="F10" i="1" s="1"/>
  <c r="F40" i="1" s="1"/>
  <c r="H40" i="1" s="1"/>
  <c r="D10" i="1"/>
  <c r="D22" i="1" s="1"/>
  <c r="E10" i="1"/>
  <c r="E12" i="1" s="1"/>
  <c r="F31" i="1" s="1"/>
  <c r="H31" i="1" s="1"/>
  <c r="G9" i="1" l="1"/>
  <c r="G10" i="1" s="1"/>
  <c r="G12" i="1" s="1"/>
  <c r="G19" i="1" s="1"/>
  <c r="E19" i="1"/>
  <c r="J17" i="2"/>
  <c r="H17" i="2"/>
  <c r="F12" i="1"/>
  <c r="F19" i="1" s="1"/>
  <c r="D12" i="1"/>
  <c r="F49" i="1"/>
  <c r="H49" i="1" s="1"/>
  <c r="E17" i="1"/>
  <c r="D24" i="1"/>
  <c r="F24" i="1" s="1"/>
  <c r="G30" i="1" s="1"/>
  <c r="G39" i="1" s="1"/>
  <c r="E30" i="1"/>
  <c r="E32" i="1" s="1"/>
  <c r="D16" i="1"/>
  <c r="E16" i="1"/>
  <c r="F16" i="1"/>
  <c r="G16" i="1" l="1"/>
  <c r="D19" i="2"/>
  <c r="G11" i="2"/>
  <c r="D14" i="1"/>
  <c r="E20" i="1" s="1"/>
  <c r="H30" i="1"/>
  <c r="J30" i="1" s="1"/>
  <c r="D39" i="1" s="1"/>
  <c r="H39" i="1" s="1"/>
  <c r="J39" i="1" s="1"/>
  <c r="D48" i="1" s="1"/>
  <c r="G33" i="1"/>
  <c r="H33" i="1" s="1"/>
  <c r="I33" i="1" s="1"/>
  <c r="G42" i="1"/>
  <c r="H42" i="1" s="1"/>
  <c r="I42" i="1" s="1"/>
  <c r="G48" i="1"/>
  <c r="G51" i="1" s="1"/>
  <c r="H51" i="1" s="1"/>
  <c r="I51" i="1" s="1"/>
  <c r="H20" i="1"/>
  <c r="H17" i="1"/>
  <c r="I10" i="1"/>
  <c r="I17" i="1"/>
  <c r="I20" i="1"/>
  <c r="I21" i="1"/>
  <c r="H10" i="1"/>
  <c r="H21" i="1"/>
  <c r="F34" i="1" l="1"/>
  <c r="H34" i="1" s="1"/>
  <c r="I34" i="1" s="1"/>
  <c r="E21" i="1"/>
  <c r="H48" i="1"/>
  <c r="J48" i="1" s="1"/>
  <c r="H22" i="1"/>
  <c r="I22" i="1"/>
  <c r="J10" i="1"/>
  <c r="J17" i="1"/>
  <c r="J20" i="1"/>
  <c r="J21" i="1"/>
  <c r="F32" i="1" l="1"/>
  <c r="H32" i="1" s="1"/>
  <c r="J32" i="1" s="1"/>
  <c r="D41" i="1" s="1"/>
  <c r="E22" i="1"/>
  <c r="F17" i="1" s="1"/>
  <c r="J22" i="1"/>
  <c r="K21" i="1"/>
  <c r="K17" i="1"/>
  <c r="K20" i="1"/>
  <c r="K10" i="1"/>
  <c r="F20" i="1" l="1"/>
  <c r="K22" i="1"/>
  <c r="F43" i="1" l="1"/>
  <c r="H43" i="1" s="1"/>
  <c r="I43" i="1" s="1"/>
  <c r="F21" i="1"/>
  <c r="F41" i="1" l="1"/>
  <c r="H41" i="1" s="1"/>
  <c r="J41" i="1" s="1"/>
  <c r="D50" i="1" s="1"/>
  <c r="F22" i="1"/>
  <c r="G17" i="1" s="1"/>
  <c r="G20" i="1" l="1"/>
  <c r="G21" i="1" l="1"/>
  <c r="F52" i="1"/>
  <c r="H52" i="1" s="1"/>
  <c r="I52" i="1" s="1"/>
  <c r="F50" i="1" l="1"/>
  <c r="H50" i="1" s="1"/>
  <c r="J50" i="1" s="1"/>
  <c r="G22" i="1"/>
</calcChain>
</file>

<file path=xl/sharedStrings.xml><?xml version="1.0" encoding="utf-8"?>
<sst xmlns="http://schemas.openxmlformats.org/spreadsheetml/2006/main" count="216" uniqueCount="41">
  <si>
    <t/>
  </si>
  <si>
    <t>Rentekostnader</t>
  </si>
  <si>
    <t>Avskrivninger</t>
  </si>
  <si>
    <t>Langsiktig gjeld</t>
  </si>
  <si>
    <t>Bank</t>
  </si>
  <si>
    <t>Maskiner</t>
  </si>
  <si>
    <t>balanse</t>
  </si>
  <si>
    <t>postering</t>
  </si>
  <si>
    <t>aksjon</t>
  </si>
  <si>
    <t>IB</t>
  </si>
  <si>
    <t>Balanse</t>
  </si>
  <si>
    <t>Resultat</t>
  </si>
  <si>
    <t>End. sald.</t>
  </si>
  <si>
    <t>Oppgjørs-</t>
  </si>
  <si>
    <t>Trans-</t>
  </si>
  <si>
    <t>Konto</t>
  </si>
  <si>
    <t>c)</t>
  </si>
  <si>
    <t>Årlig avskrivning</t>
  </si>
  <si>
    <t>Gjeld UB</t>
  </si>
  <si>
    <t>Avdrag</t>
  </si>
  <si>
    <t>Rente</t>
  </si>
  <si>
    <t>Gjeld IB</t>
  </si>
  <si>
    <t>Internrente</t>
  </si>
  <si>
    <t>Sum</t>
  </si>
  <si>
    <t>Overtakelsesbeløp</t>
  </si>
  <si>
    <t>Kontantstrøm</t>
  </si>
  <si>
    <t xml:space="preserve">     O</t>
  </si>
  <si>
    <t>TIDSPUNKT</t>
  </si>
  <si>
    <t>ANTALL ÅR</t>
  </si>
  <si>
    <t>PRØVERENTE</t>
  </si>
  <si>
    <t>ÅRLIG BELØP</t>
  </si>
  <si>
    <t>INVESTERING</t>
  </si>
  <si>
    <t>nr</t>
  </si>
  <si>
    <t>20x1</t>
  </si>
  <si>
    <t>20x2</t>
  </si>
  <si>
    <t>20x3</t>
  </si>
  <si>
    <t>Betaling</t>
  </si>
  <si>
    <t>Oppgave 14-4 Løsning</t>
  </si>
  <si>
    <t>Oppgave 14-4 Skjema</t>
  </si>
  <si>
    <t>a)</t>
  </si>
  <si>
    <t>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</si>
</sst>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Trebuchet MS"/>
      <family val="2"/>
    </font>
    <font>
      <sz val="10"/>
      <name val="MS Sans Serif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u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3" fontId="2" fillId="0" borderId="0" xfId="1" applyNumberFormat="1" applyFont="1"/>
    <xf numFmtId="3" fontId="2" fillId="0" borderId="0" xfId="1" quotePrefix="1" applyNumberFormat="1" applyFont="1"/>
    <xf numFmtId="3" fontId="2" fillId="0" borderId="1" xfId="1" applyNumberFormat="1" applyFont="1" applyBorder="1"/>
    <xf numFmtId="0" fontId="2" fillId="0" borderId="0" xfId="1" applyFont="1"/>
    <xf numFmtId="3" fontId="3" fillId="0" borderId="0" xfId="1" applyNumberFormat="1" applyFont="1"/>
    <xf numFmtId="3" fontId="2" fillId="0" borderId="0" xfId="0" applyNumberFormat="1" applyFont="1"/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/>
    <xf numFmtId="10" fontId="2" fillId="0" borderId="0" xfId="0" applyNumberFormat="1" applyFont="1"/>
    <xf numFmtId="3" fontId="2" fillId="2" borderId="0" xfId="0" applyNumberFormat="1" applyFont="1" applyFill="1"/>
    <xf numFmtId="0" fontId="2" fillId="0" borderId="0" xfId="0" applyNumberFormat="1" applyFont="1"/>
    <xf numFmtId="3" fontId="2" fillId="0" borderId="3" xfId="1" applyNumberFormat="1" applyFont="1" applyBorder="1"/>
    <xf numFmtId="3" fontId="4" fillId="0" borderId="0" xfId="1" applyNumberFormat="1" applyFont="1"/>
    <xf numFmtId="3" fontId="0" fillId="0" borderId="0" xfId="0" applyNumberFormat="1" applyFont="1"/>
    <xf numFmtId="3" fontId="2" fillId="3" borderId="5" xfId="1" applyNumberFormat="1" applyFont="1" applyFill="1" applyBorder="1" applyAlignment="1">
      <alignment horizontal="center"/>
    </xf>
    <xf numFmtId="3" fontId="2" fillId="3" borderId="5" xfId="1" applyNumberFormat="1" applyFont="1" applyFill="1" applyBorder="1" applyAlignment="1">
      <alignment horizontal="centerContinuous"/>
    </xf>
    <xf numFmtId="3" fontId="2" fillId="3" borderId="6" xfId="1" applyNumberFormat="1" applyFont="1" applyFill="1" applyBorder="1" applyAlignment="1">
      <alignment horizontal="center"/>
    </xf>
    <xf numFmtId="1" fontId="0" fillId="3" borderId="4" xfId="1" applyNumberFormat="1" applyFont="1" applyFill="1" applyBorder="1" applyAlignment="1">
      <alignment horizontal="center"/>
    </xf>
    <xf numFmtId="1" fontId="0" fillId="3" borderId="3" xfId="1" applyNumberFormat="1" applyFont="1" applyFill="1" applyBorder="1" applyAlignment="1">
      <alignment horizontal="center"/>
    </xf>
    <xf numFmtId="1" fontId="2" fillId="4" borderId="3" xfId="1" applyNumberFormat="1" applyFont="1" applyFill="1" applyBorder="1"/>
    <xf numFmtId="3" fontId="2" fillId="4" borderId="3" xfId="1" applyNumberFormat="1" applyFont="1" applyFill="1" applyBorder="1"/>
    <xf numFmtId="1" fontId="2" fillId="4" borderId="1" xfId="1" applyNumberFormat="1" applyFont="1" applyFill="1" applyBorder="1"/>
    <xf numFmtId="3" fontId="2" fillId="4" borderId="1" xfId="1" applyNumberFormat="1" applyFont="1" applyFill="1" applyBorder="1"/>
    <xf numFmtId="3" fontId="0" fillId="3" borderId="5" xfId="1" applyNumberFormat="1" applyFont="1" applyFill="1" applyBorder="1" applyAlignment="1">
      <alignment horizontal="center"/>
    </xf>
    <xf numFmtId="1" fontId="2" fillId="0" borderId="0" xfId="1" applyNumberFormat="1" applyFont="1"/>
    <xf numFmtId="3" fontId="0" fillId="0" borderId="0" xfId="1" applyNumberFormat="1" applyFont="1"/>
  </cellXfs>
  <cellStyles count="2">
    <cellStyle name="Normal" xfId="0" builtinId="0"/>
    <cellStyle name="Normal_LEASING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5"/>
  <sheetViews>
    <sheetView showGridLines="0" showZeros="0" tabSelected="1" workbookViewId="0">
      <selection activeCell="B21" sqref="B21"/>
    </sheetView>
  </sheetViews>
  <sheetFormatPr defaultRowHeight="15" x14ac:dyDescent="0.3"/>
  <cols>
    <col min="1" max="2" width="6.140625" style="1" customWidth="1"/>
    <col min="3" max="3" width="18.42578125" style="1" customWidth="1"/>
    <col min="4" max="9" width="10.7109375" style="1" customWidth="1"/>
    <col min="10" max="16384" width="9.140625" style="1"/>
  </cols>
  <sheetData>
    <row r="2" spans="1:11" x14ac:dyDescent="0.3">
      <c r="B2" s="13" t="s">
        <v>38</v>
      </c>
      <c r="D2" s="6"/>
      <c r="E2" s="6"/>
      <c r="F2" s="6"/>
      <c r="G2" s="6"/>
      <c r="H2" s="6"/>
      <c r="I2" s="6"/>
      <c r="J2" s="6"/>
    </row>
    <row r="3" spans="1:11" x14ac:dyDescent="0.3">
      <c r="B3" s="6"/>
      <c r="C3" s="6"/>
      <c r="D3" s="6"/>
      <c r="E3" s="6"/>
      <c r="F3" s="6"/>
      <c r="G3" s="6"/>
      <c r="H3" s="6"/>
      <c r="I3" s="6"/>
      <c r="J3" s="6"/>
    </row>
    <row r="4" spans="1:11" x14ac:dyDescent="0.3">
      <c r="C4" s="8" t="s">
        <v>27</v>
      </c>
      <c r="D4" s="8" t="s">
        <v>26</v>
      </c>
      <c r="E4" s="8">
        <v>1</v>
      </c>
      <c r="F4" s="8">
        <v>2</v>
      </c>
      <c r="G4" s="8">
        <v>3</v>
      </c>
      <c r="H4" s="6"/>
      <c r="I4" s="6"/>
      <c r="J4" s="6"/>
      <c r="K4" s="6"/>
    </row>
    <row r="5" spans="1:11" x14ac:dyDescent="0.3">
      <c r="C5" s="6" t="s">
        <v>25</v>
      </c>
      <c r="D5" s="6"/>
      <c r="E5" s="6"/>
      <c r="F5" s="6"/>
      <c r="G5" s="6"/>
      <c r="H5" s="6">
        <f>IF(H4&gt;0,#REF!,0)</f>
        <v>0</v>
      </c>
      <c r="I5" s="6">
        <f>IF(I4&gt;0,#REF!,0)</f>
        <v>0</v>
      </c>
      <c r="J5" s="6">
        <f>IF(J4&gt;0,#REF!,0)</f>
        <v>0</v>
      </c>
      <c r="K5" s="6">
        <f>IF(K4&gt;0,#REF!,0)</f>
        <v>0</v>
      </c>
    </row>
    <row r="6" spans="1:11" x14ac:dyDescent="0.3">
      <c r="C6" s="6" t="s">
        <v>24</v>
      </c>
      <c r="D6" s="6"/>
      <c r="E6" s="6"/>
      <c r="F6" s="6"/>
      <c r="G6" s="6"/>
      <c r="H6" s="6"/>
      <c r="I6" s="6"/>
      <c r="J6" s="6"/>
      <c r="K6" s="6"/>
    </row>
    <row r="7" spans="1:11" x14ac:dyDescent="0.3">
      <c r="C7" s="8" t="s">
        <v>23</v>
      </c>
      <c r="D7" s="8"/>
      <c r="E7" s="8"/>
      <c r="F7" s="8"/>
      <c r="G7" s="8"/>
      <c r="H7" s="6"/>
      <c r="I7" s="6"/>
      <c r="J7" s="6"/>
      <c r="K7" s="6"/>
    </row>
    <row r="8" spans="1:11" x14ac:dyDescent="0.3">
      <c r="C8" s="6"/>
      <c r="D8" s="6"/>
      <c r="E8" s="6"/>
      <c r="F8" s="6"/>
      <c r="G8" s="6"/>
      <c r="H8" s="6"/>
      <c r="I8" s="6"/>
      <c r="J8" s="6"/>
      <c r="K8" s="6"/>
    </row>
    <row r="9" spans="1:11" x14ac:dyDescent="0.3">
      <c r="A9" s="26" t="s">
        <v>39</v>
      </c>
      <c r="C9" s="6" t="s">
        <v>22</v>
      </c>
      <c r="D9" s="9"/>
      <c r="E9" s="6"/>
      <c r="F9" s="6"/>
      <c r="G9" s="6"/>
      <c r="H9" s="6"/>
      <c r="I9" s="6"/>
      <c r="J9" s="6"/>
      <c r="K9" s="6"/>
    </row>
    <row r="10" spans="1:11" x14ac:dyDescent="0.3">
      <c r="C10" s="6"/>
      <c r="D10" s="9"/>
      <c r="E10" s="6"/>
      <c r="F10" s="6"/>
      <c r="G10" s="6"/>
      <c r="H10" s="6"/>
      <c r="I10" s="6"/>
      <c r="J10" s="6"/>
      <c r="K10" s="6"/>
    </row>
    <row r="11" spans="1:11" x14ac:dyDescent="0.3">
      <c r="A11" s="26" t="s">
        <v>40</v>
      </c>
      <c r="C11" s="8"/>
      <c r="D11" s="8" t="str">
        <f>+D4</f>
        <v xml:space="preserve">     O</v>
      </c>
      <c r="E11" s="7">
        <f>+E4</f>
        <v>1</v>
      </c>
      <c r="F11" s="7">
        <f>+F4</f>
        <v>2</v>
      </c>
      <c r="G11" s="7">
        <f>+G4</f>
        <v>3</v>
      </c>
      <c r="H11" s="6"/>
      <c r="I11" s="6"/>
      <c r="J11" s="6"/>
      <c r="K11" s="6"/>
    </row>
    <row r="12" spans="1:11" x14ac:dyDescent="0.3">
      <c r="C12" s="6" t="s">
        <v>21</v>
      </c>
      <c r="D12" s="6"/>
      <c r="E12" s="6"/>
      <c r="F12" s="6"/>
      <c r="G12" s="6"/>
      <c r="H12" s="6">
        <f>IF(H4&gt;0,G17,0)</f>
        <v>0</v>
      </c>
      <c r="I12" s="6">
        <f>IF(I4&gt;0,H17,0)</f>
        <v>0</v>
      </c>
      <c r="J12" s="6">
        <f>IF(J4&gt;0,I17,0)</f>
        <v>0</v>
      </c>
      <c r="K12" s="6">
        <f>IF(K4&gt;0,J17,0)</f>
        <v>0</v>
      </c>
    </row>
    <row r="13" spans="1:11" x14ac:dyDescent="0.3">
      <c r="C13" s="6"/>
      <c r="D13" s="6"/>
      <c r="E13" s="6"/>
      <c r="F13" s="6"/>
      <c r="G13" s="6"/>
      <c r="H13" s="6"/>
      <c r="I13" s="6"/>
      <c r="J13" s="6"/>
      <c r="K13" s="6"/>
    </row>
    <row r="14" spans="1:11" x14ac:dyDescent="0.3">
      <c r="C14" s="14" t="s">
        <v>36</v>
      </c>
      <c r="D14" s="6"/>
      <c r="E14" s="6"/>
      <c r="F14" s="6"/>
      <c r="G14" s="6"/>
      <c r="H14" s="6"/>
      <c r="I14" s="6"/>
      <c r="J14" s="6"/>
      <c r="K14" s="6"/>
    </row>
    <row r="15" spans="1:11" x14ac:dyDescent="0.3">
      <c r="C15" s="6" t="s">
        <v>20</v>
      </c>
      <c r="D15" s="6"/>
      <c r="E15" s="6"/>
      <c r="F15" s="6"/>
      <c r="G15" s="6"/>
      <c r="H15" s="6">
        <f>IF(H4&gt;0,H12*$D$9,0)</f>
        <v>0</v>
      </c>
      <c r="I15" s="6">
        <f>IF(I4&gt;0,I12*$D$9,0)</f>
        <v>0</v>
      </c>
      <c r="J15" s="6">
        <f>IF(J4&gt;0,J12*$D$9,0)</f>
        <v>0</v>
      </c>
      <c r="K15" s="6">
        <f>IF(K4&gt;0,K12*$D$9,0)</f>
        <v>0</v>
      </c>
    </row>
    <row r="16" spans="1:11" x14ac:dyDescent="0.3">
      <c r="C16" s="6" t="s">
        <v>19</v>
      </c>
      <c r="D16" s="6"/>
      <c r="E16" s="6"/>
      <c r="F16" s="6"/>
      <c r="G16" s="6"/>
      <c r="H16" s="6">
        <f>IF(H4&gt;0,+H5-H15,0)</f>
        <v>0</v>
      </c>
      <c r="I16" s="6">
        <f>IF(I4&gt;0,+I5-I15,0)</f>
        <v>0</v>
      </c>
      <c r="J16" s="6">
        <f>IF(J4&gt;0,+J5-J15,0)</f>
        <v>0</v>
      </c>
      <c r="K16" s="6">
        <f>IF(K4&gt;0,+K5-K15,0)</f>
        <v>0</v>
      </c>
    </row>
    <row r="17" spans="1:11" x14ac:dyDescent="0.3">
      <c r="C17" s="8" t="s">
        <v>18</v>
      </c>
      <c r="D17" s="8"/>
      <c r="E17" s="8"/>
      <c r="F17" s="8"/>
      <c r="G17" s="8"/>
      <c r="H17" s="6">
        <f>+H12-H16</f>
        <v>0</v>
      </c>
      <c r="I17" s="6">
        <f>+I12-I16</f>
        <v>0</v>
      </c>
      <c r="J17" s="6">
        <f>+J12-J16</f>
        <v>0</v>
      </c>
      <c r="K17" s="6">
        <f>+K12-K16</f>
        <v>0</v>
      </c>
    </row>
    <row r="18" spans="1:11" x14ac:dyDescent="0.3">
      <c r="C18" s="5"/>
    </row>
    <row r="19" spans="1:11" x14ac:dyDescent="0.3">
      <c r="C19" s="1" t="s">
        <v>17</v>
      </c>
      <c r="D19" s="1">
        <f>+D17</f>
        <v>0</v>
      </c>
    </row>
    <row r="21" spans="1:11" x14ac:dyDescent="0.3">
      <c r="G21" s="4"/>
    </row>
    <row r="22" spans="1:11" x14ac:dyDescent="0.3">
      <c r="A22" s="1" t="s">
        <v>16</v>
      </c>
      <c r="B22" s="25" t="s">
        <v>33</v>
      </c>
    </row>
    <row r="23" spans="1:11" x14ac:dyDescent="0.3">
      <c r="B23" s="18" t="s">
        <v>15</v>
      </c>
      <c r="C23" s="15" t="s">
        <v>15</v>
      </c>
      <c r="D23" s="24" t="s">
        <v>9</v>
      </c>
      <c r="E23" s="15" t="s">
        <v>14</v>
      </c>
      <c r="F23" s="15" t="s">
        <v>14</v>
      </c>
      <c r="G23" s="16" t="s">
        <v>13</v>
      </c>
      <c r="H23" s="15" t="s">
        <v>12</v>
      </c>
      <c r="I23" s="15" t="s">
        <v>11</v>
      </c>
      <c r="J23" s="15" t="s">
        <v>10</v>
      </c>
    </row>
    <row r="24" spans="1:11" x14ac:dyDescent="0.3">
      <c r="B24" s="19" t="s">
        <v>32</v>
      </c>
      <c r="C24" s="17"/>
      <c r="D24" s="17"/>
      <c r="E24" s="17" t="s">
        <v>8</v>
      </c>
      <c r="F24" s="17" t="s">
        <v>8</v>
      </c>
      <c r="G24" s="17" t="s">
        <v>7</v>
      </c>
      <c r="H24" s="17" t="s">
        <v>6</v>
      </c>
      <c r="I24" s="17"/>
      <c r="J24" s="17"/>
    </row>
    <row r="25" spans="1:11" x14ac:dyDescent="0.3">
      <c r="B25" s="20">
        <v>1220</v>
      </c>
      <c r="C25" s="21" t="s">
        <v>5</v>
      </c>
      <c r="D25" s="12"/>
      <c r="E25" s="12"/>
      <c r="F25" s="12"/>
      <c r="G25" s="12"/>
      <c r="H25" s="12"/>
      <c r="I25" s="12"/>
      <c r="J25" s="12"/>
    </row>
    <row r="26" spans="1:11" x14ac:dyDescent="0.3">
      <c r="B26" s="22">
        <v>1920</v>
      </c>
      <c r="C26" s="23" t="s">
        <v>4</v>
      </c>
      <c r="D26" s="3"/>
      <c r="E26" s="3"/>
      <c r="F26" s="3"/>
      <c r="G26" s="3"/>
      <c r="H26" s="3"/>
      <c r="I26" s="3"/>
      <c r="J26" s="3"/>
    </row>
    <row r="27" spans="1:11" x14ac:dyDescent="0.3">
      <c r="B27" s="22">
        <v>2730</v>
      </c>
      <c r="C27" s="23" t="s">
        <v>3</v>
      </c>
      <c r="D27" s="3"/>
      <c r="E27" s="3"/>
      <c r="F27" s="3"/>
      <c r="G27" s="3"/>
      <c r="H27" s="3"/>
      <c r="I27" s="3"/>
      <c r="J27" s="3"/>
    </row>
    <row r="28" spans="1:11" x14ac:dyDescent="0.3">
      <c r="B28" s="22">
        <v>7810</v>
      </c>
      <c r="C28" s="23" t="s">
        <v>2</v>
      </c>
      <c r="D28" s="3"/>
      <c r="E28" s="3"/>
      <c r="F28" s="3"/>
      <c r="G28" s="3"/>
      <c r="H28" s="3"/>
      <c r="I28" s="3"/>
      <c r="J28" s="3"/>
    </row>
    <row r="29" spans="1:11" x14ac:dyDescent="0.3">
      <c r="B29" s="22">
        <v>8110</v>
      </c>
      <c r="C29" s="23" t="s">
        <v>1</v>
      </c>
      <c r="D29" s="3"/>
      <c r="E29" s="3"/>
      <c r="F29" s="3"/>
      <c r="G29" s="3"/>
      <c r="H29" s="3"/>
      <c r="I29" s="3"/>
      <c r="J29" s="3"/>
    </row>
    <row r="30" spans="1:11" x14ac:dyDescent="0.3">
      <c r="B30" s="2" t="s">
        <v>0</v>
      </c>
    </row>
    <row r="31" spans="1:11" x14ac:dyDescent="0.3">
      <c r="B31" s="25" t="s">
        <v>34</v>
      </c>
    </row>
    <row r="32" spans="1:11" x14ac:dyDescent="0.3">
      <c r="B32" s="18" t="s">
        <v>15</v>
      </c>
      <c r="C32" s="15" t="s">
        <v>15</v>
      </c>
      <c r="D32" s="24" t="s">
        <v>9</v>
      </c>
      <c r="E32" s="15" t="s">
        <v>14</v>
      </c>
      <c r="F32" s="15" t="s">
        <v>14</v>
      </c>
      <c r="G32" s="16" t="s">
        <v>13</v>
      </c>
      <c r="H32" s="15" t="s">
        <v>12</v>
      </c>
      <c r="I32" s="15" t="s">
        <v>11</v>
      </c>
      <c r="J32" s="15" t="s">
        <v>10</v>
      </c>
    </row>
    <row r="33" spans="2:10" x14ac:dyDescent="0.3">
      <c r="B33" s="19" t="s">
        <v>32</v>
      </c>
      <c r="C33" s="17"/>
      <c r="D33" s="17"/>
      <c r="E33" s="17" t="s">
        <v>8</v>
      </c>
      <c r="F33" s="17" t="s">
        <v>8</v>
      </c>
      <c r="G33" s="17" t="s">
        <v>7</v>
      </c>
      <c r="H33" s="17" t="s">
        <v>6</v>
      </c>
      <c r="I33" s="17"/>
      <c r="J33" s="17"/>
    </row>
    <row r="34" spans="2:10" x14ac:dyDescent="0.3">
      <c r="B34" s="20">
        <v>1220</v>
      </c>
      <c r="C34" s="21" t="s">
        <v>5</v>
      </c>
      <c r="D34" s="12"/>
      <c r="E34" s="12"/>
      <c r="F34" s="12"/>
      <c r="G34" s="12"/>
      <c r="H34" s="12"/>
      <c r="I34" s="12"/>
      <c r="J34" s="12"/>
    </row>
    <row r="35" spans="2:10" x14ac:dyDescent="0.3">
      <c r="B35" s="22">
        <v>1920</v>
      </c>
      <c r="C35" s="23" t="s">
        <v>4</v>
      </c>
      <c r="D35" s="3"/>
      <c r="E35" s="3"/>
      <c r="F35" s="3"/>
      <c r="G35" s="3"/>
      <c r="H35" s="3"/>
      <c r="I35" s="3"/>
      <c r="J35" s="3"/>
    </row>
    <row r="36" spans="2:10" x14ac:dyDescent="0.3">
      <c r="B36" s="22">
        <v>2730</v>
      </c>
      <c r="C36" s="23" t="s">
        <v>3</v>
      </c>
      <c r="D36" s="3"/>
      <c r="E36" s="3"/>
      <c r="F36" s="3"/>
      <c r="G36" s="3"/>
      <c r="H36" s="3"/>
      <c r="I36" s="3"/>
      <c r="J36" s="3"/>
    </row>
    <row r="37" spans="2:10" x14ac:dyDescent="0.3">
      <c r="B37" s="22">
        <v>7810</v>
      </c>
      <c r="C37" s="23" t="s">
        <v>2</v>
      </c>
      <c r="D37" s="3"/>
      <c r="E37" s="3"/>
      <c r="F37" s="3"/>
      <c r="G37" s="3"/>
      <c r="H37" s="3"/>
      <c r="I37" s="3"/>
      <c r="J37" s="3"/>
    </row>
    <row r="38" spans="2:10" x14ac:dyDescent="0.3">
      <c r="B38" s="22">
        <v>8110</v>
      </c>
      <c r="C38" s="23" t="s">
        <v>1</v>
      </c>
      <c r="D38" s="3"/>
      <c r="E38" s="3"/>
      <c r="F38" s="3"/>
      <c r="G38" s="3"/>
      <c r="H38" s="3"/>
      <c r="I38" s="3"/>
      <c r="J38" s="3"/>
    </row>
    <row r="39" spans="2:10" x14ac:dyDescent="0.3">
      <c r="B39" s="2" t="s">
        <v>0</v>
      </c>
    </row>
    <row r="40" spans="2:10" x14ac:dyDescent="0.3">
      <c r="B40" s="25" t="s">
        <v>35</v>
      </c>
    </row>
    <row r="41" spans="2:10" x14ac:dyDescent="0.3">
      <c r="B41" s="18" t="s">
        <v>15</v>
      </c>
      <c r="C41" s="15" t="s">
        <v>15</v>
      </c>
      <c r="D41" s="24" t="s">
        <v>9</v>
      </c>
      <c r="E41" s="15" t="s">
        <v>14</v>
      </c>
      <c r="F41" s="15" t="s">
        <v>14</v>
      </c>
      <c r="G41" s="16" t="s">
        <v>13</v>
      </c>
      <c r="H41" s="15" t="s">
        <v>12</v>
      </c>
      <c r="I41" s="15" t="s">
        <v>11</v>
      </c>
      <c r="J41" s="15" t="s">
        <v>10</v>
      </c>
    </row>
    <row r="42" spans="2:10" x14ac:dyDescent="0.3">
      <c r="B42" s="19" t="s">
        <v>32</v>
      </c>
      <c r="C42" s="17"/>
      <c r="D42" s="17"/>
      <c r="E42" s="17" t="s">
        <v>8</v>
      </c>
      <c r="F42" s="17" t="s">
        <v>8</v>
      </c>
      <c r="G42" s="17" t="s">
        <v>7</v>
      </c>
      <c r="H42" s="17" t="s">
        <v>6</v>
      </c>
      <c r="I42" s="17"/>
      <c r="J42" s="17"/>
    </row>
    <row r="43" spans="2:10" x14ac:dyDescent="0.3">
      <c r="B43" s="20">
        <v>1220</v>
      </c>
      <c r="C43" s="21" t="s">
        <v>5</v>
      </c>
      <c r="D43" s="12"/>
      <c r="E43" s="12"/>
      <c r="F43" s="12"/>
      <c r="G43" s="12"/>
      <c r="H43" s="12"/>
      <c r="I43" s="12"/>
      <c r="J43" s="12"/>
    </row>
    <row r="44" spans="2:10" x14ac:dyDescent="0.3">
      <c r="B44" s="22">
        <v>1920</v>
      </c>
      <c r="C44" s="23" t="s">
        <v>4</v>
      </c>
      <c r="D44" s="3"/>
      <c r="E44" s="3"/>
      <c r="F44" s="3"/>
      <c r="G44" s="3"/>
      <c r="H44" s="3"/>
      <c r="I44" s="3"/>
      <c r="J44" s="3"/>
    </row>
    <row r="45" spans="2:10" x14ac:dyDescent="0.3">
      <c r="B45" s="22">
        <v>2730</v>
      </c>
      <c r="C45" s="23" t="s">
        <v>3</v>
      </c>
      <c r="D45" s="3"/>
      <c r="E45" s="3"/>
      <c r="F45" s="3"/>
      <c r="G45" s="3"/>
      <c r="H45" s="3"/>
      <c r="I45" s="3"/>
      <c r="J45" s="3"/>
    </row>
    <row r="46" spans="2:10" x14ac:dyDescent="0.3">
      <c r="B46" s="22">
        <v>7810</v>
      </c>
      <c r="C46" s="23" t="s">
        <v>2</v>
      </c>
      <c r="D46" s="3"/>
      <c r="E46" s="3"/>
      <c r="F46" s="3"/>
      <c r="G46" s="3"/>
      <c r="H46" s="3"/>
      <c r="I46" s="3"/>
      <c r="J46" s="3"/>
    </row>
    <row r="47" spans="2:10" x14ac:dyDescent="0.3">
      <c r="B47" s="22">
        <v>8110</v>
      </c>
      <c r="C47" s="23" t="s">
        <v>1</v>
      </c>
      <c r="D47" s="3"/>
      <c r="E47" s="3"/>
      <c r="F47" s="3"/>
      <c r="G47" s="3"/>
      <c r="H47" s="3"/>
      <c r="I47" s="3"/>
      <c r="J47" s="3"/>
    </row>
    <row r="48" spans="2:10" x14ac:dyDescent="0.3">
      <c r="B48" s="2" t="s">
        <v>0</v>
      </c>
    </row>
    <row r="49" spans="2:2" x14ac:dyDescent="0.3">
      <c r="B49" s="2" t="s">
        <v>0</v>
      </c>
    </row>
    <row r="50" spans="2:2" x14ac:dyDescent="0.3">
      <c r="B50" s="2" t="s">
        <v>0</v>
      </c>
    </row>
    <row r="51" spans="2:2" x14ac:dyDescent="0.3">
      <c r="B51" s="2" t="s">
        <v>0</v>
      </c>
    </row>
    <row r="52" spans="2:2" x14ac:dyDescent="0.3">
      <c r="B52" s="2" t="s">
        <v>0</v>
      </c>
    </row>
    <row r="53" spans="2:2" x14ac:dyDescent="0.3">
      <c r="B53" s="2" t="s">
        <v>0</v>
      </c>
    </row>
    <row r="54" spans="2:2" x14ac:dyDescent="0.3">
      <c r="B54" s="2" t="s">
        <v>0</v>
      </c>
    </row>
    <row r="55" spans="2:2" x14ac:dyDescent="0.3">
      <c r="B55" s="2" t="s">
        <v>0</v>
      </c>
    </row>
    <row r="56" spans="2:2" x14ac:dyDescent="0.3">
      <c r="B56" s="2" t="s">
        <v>0</v>
      </c>
    </row>
    <row r="57" spans="2:2" x14ac:dyDescent="0.3">
      <c r="B57" s="2" t="s">
        <v>0</v>
      </c>
    </row>
    <row r="58" spans="2:2" x14ac:dyDescent="0.3">
      <c r="B58" s="2" t="s">
        <v>0</v>
      </c>
    </row>
    <row r="59" spans="2:2" x14ac:dyDescent="0.3">
      <c r="B59" s="2" t="s">
        <v>0</v>
      </c>
    </row>
    <row r="60" spans="2:2" x14ac:dyDescent="0.3">
      <c r="B60" s="2" t="s">
        <v>0</v>
      </c>
    </row>
    <row r="61" spans="2:2" x14ac:dyDescent="0.3">
      <c r="B61" s="2" t="s">
        <v>0</v>
      </c>
    </row>
    <row r="62" spans="2:2" x14ac:dyDescent="0.3">
      <c r="B62" s="2" t="s">
        <v>0</v>
      </c>
    </row>
    <row r="63" spans="2:2" x14ac:dyDescent="0.3">
      <c r="B63" s="2" t="s">
        <v>0</v>
      </c>
    </row>
    <row r="64" spans="2:2" x14ac:dyDescent="0.3">
      <c r="B64" s="2" t="s">
        <v>0</v>
      </c>
    </row>
    <row r="65" spans="2:2" x14ac:dyDescent="0.3">
      <c r="B65" s="2" t="s">
        <v>0</v>
      </c>
    </row>
    <row r="66" spans="2:2" x14ac:dyDescent="0.3">
      <c r="B66" s="2" t="s">
        <v>0</v>
      </c>
    </row>
    <row r="67" spans="2:2" x14ac:dyDescent="0.3">
      <c r="B67" s="2" t="s">
        <v>0</v>
      </c>
    </row>
    <row r="68" spans="2:2" x14ac:dyDescent="0.3">
      <c r="B68" s="2" t="s">
        <v>0</v>
      </c>
    </row>
    <row r="69" spans="2:2" x14ac:dyDescent="0.3">
      <c r="B69" s="2" t="s">
        <v>0</v>
      </c>
    </row>
    <row r="70" spans="2:2" x14ac:dyDescent="0.3">
      <c r="B70" s="2" t="s">
        <v>0</v>
      </c>
    </row>
    <row r="71" spans="2:2" x14ac:dyDescent="0.3">
      <c r="B71" s="2" t="s">
        <v>0</v>
      </c>
    </row>
    <row r="72" spans="2:2" x14ac:dyDescent="0.3">
      <c r="B72" s="2" t="s">
        <v>0</v>
      </c>
    </row>
    <row r="73" spans="2:2" x14ac:dyDescent="0.3">
      <c r="B73" s="2" t="s">
        <v>0</v>
      </c>
    </row>
    <row r="74" spans="2:2" x14ac:dyDescent="0.3">
      <c r="B74" s="2" t="s">
        <v>0</v>
      </c>
    </row>
    <row r="75" spans="2:2" x14ac:dyDescent="0.3">
      <c r="B75" s="2" t="s">
        <v>0</v>
      </c>
    </row>
  </sheetData>
  <printOptions gridLinesSet="0"/>
  <pageMargins left="0.59055118110236227" right="0.39370078740157483" top="0.19685039370078741" bottom="0.39370078740157483" header="0.51181102362204722" footer="0.51181102362204722"/>
  <pageSetup paperSize="9" orientation="portrait" horizontalDpi="7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showGridLines="0" showZeros="0" topLeftCell="A6" workbookViewId="0">
      <selection activeCell="A14" sqref="A14:A27"/>
    </sheetView>
  </sheetViews>
  <sheetFormatPr defaultRowHeight="15" x14ac:dyDescent="0.3"/>
  <cols>
    <col min="1" max="1" width="5.85546875" style="1" customWidth="1"/>
    <col min="2" max="2" width="6.140625" style="1" customWidth="1"/>
    <col min="3" max="3" width="18.42578125" style="1" customWidth="1"/>
    <col min="4" max="9" width="10.7109375" style="1" customWidth="1"/>
    <col min="10" max="16384" width="9.140625" style="1"/>
  </cols>
  <sheetData>
    <row r="1" spans="1:11" hidden="1" x14ac:dyDescent="0.3">
      <c r="B1" s="5"/>
    </row>
    <row r="2" spans="1:11" hidden="1" x14ac:dyDescent="0.3">
      <c r="C2" s="6" t="s">
        <v>31</v>
      </c>
      <c r="D2" s="10">
        <v>800000</v>
      </c>
      <c r="E2" s="6"/>
      <c r="F2" s="6"/>
      <c r="G2" s="6"/>
      <c r="H2" s="6"/>
      <c r="I2" s="6"/>
      <c r="J2" s="6"/>
    </row>
    <row r="3" spans="1:11" hidden="1" x14ac:dyDescent="0.3">
      <c r="C3" s="11" t="s">
        <v>30</v>
      </c>
      <c r="D3" s="10">
        <v>300000</v>
      </c>
      <c r="E3" s="6"/>
      <c r="F3" s="6"/>
      <c r="G3" s="6"/>
      <c r="H3" s="6"/>
      <c r="I3" s="6"/>
      <c r="J3" s="6"/>
    </row>
    <row r="4" spans="1:11" hidden="1" x14ac:dyDescent="0.3">
      <c r="C4" s="6" t="s">
        <v>29</v>
      </c>
      <c r="D4" s="6">
        <v>0.1</v>
      </c>
      <c r="E4" s="6"/>
      <c r="F4" s="6"/>
      <c r="G4" s="6"/>
      <c r="H4" s="6"/>
      <c r="I4" s="6"/>
      <c r="J4" s="6"/>
    </row>
    <row r="5" spans="1:11" hidden="1" x14ac:dyDescent="0.3">
      <c r="C5" s="6" t="s">
        <v>28</v>
      </c>
      <c r="D5" s="10">
        <v>3</v>
      </c>
      <c r="E5" s="6"/>
      <c r="F5" s="6"/>
      <c r="G5" s="6"/>
      <c r="H5" s="6"/>
      <c r="I5" s="6"/>
      <c r="J5" s="6"/>
    </row>
    <row r="6" spans="1:11" x14ac:dyDescent="0.3">
      <c r="D6" s="6"/>
      <c r="E6" s="6"/>
      <c r="F6" s="6"/>
      <c r="G6" s="6"/>
      <c r="H6" s="6"/>
      <c r="I6" s="6"/>
      <c r="J6" s="6"/>
    </row>
    <row r="7" spans="1:11" x14ac:dyDescent="0.3">
      <c r="B7" s="13" t="s">
        <v>37</v>
      </c>
      <c r="D7" s="6"/>
      <c r="E7" s="6"/>
      <c r="F7" s="6"/>
      <c r="G7" s="6"/>
      <c r="H7" s="6"/>
      <c r="I7" s="6"/>
      <c r="J7" s="6"/>
    </row>
    <row r="8" spans="1:11" x14ac:dyDescent="0.3">
      <c r="B8" s="6"/>
      <c r="C8" s="6"/>
      <c r="D8" s="6"/>
      <c r="E8" s="6"/>
      <c r="F8" s="6"/>
      <c r="G8" s="6"/>
      <c r="H8" s="6"/>
      <c r="I8" s="6"/>
      <c r="J8" s="6"/>
    </row>
    <row r="9" spans="1:11" x14ac:dyDescent="0.3">
      <c r="C9" s="8" t="s">
        <v>27</v>
      </c>
      <c r="D9" s="8" t="s">
        <v>26</v>
      </c>
      <c r="E9" s="8">
        <v>1</v>
      </c>
      <c r="F9" s="8">
        <f>IF(E9=0,0,IF(E9=$D$5,0,E9+1))</f>
        <v>2</v>
      </c>
      <c r="G9" s="8">
        <f>IF(F9=0,0,IF(F9=$D$5,0,F9+1))</f>
        <v>3</v>
      </c>
      <c r="H9" s="6"/>
      <c r="I9" s="6"/>
      <c r="J9" s="6"/>
      <c r="K9" s="6"/>
    </row>
    <row r="10" spans="1:11" x14ac:dyDescent="0.3">
      <c r="C10" s="6" t="s">
        <v>25</v>
      </c>
      <c r="D10" s="6">
        <f>D2</f>
        <v>800000</v>
      </c>
      <c r="E10" s="6">
        <f>-IF(E9&gt;0,$D$3,0)</f>
        <v>-300000</v>
      </c>
      <c r="F10" s="6">
        <f>-IF(F9&gt;0,$D$3,0)</f>
        <v>-300000</v>
      </c>
      <c r="G10" s="6">
        <f>-IF(G9&gt;0,$D$3,0)</f>
        <v>-300000</v>
      </c>
      <c r="H10" s="6">
        <f>IF(H9&gt;0,$D$3,0)</f>
        <v>0</v>
      </c>
      <c r="I10" s="6">
        <f>IF(I9&gt;0,$D$3,0)</f>
        <v>0</v>
      </c>
      <c r="J10" s="6">
        <f>IF(J9&gt;0,$D$3,0)</f>
        <v>0</v>
      </c>
      <c r="K10" s="6">
        <f>IF(K9&gt;0,$D$3,0)</f>
        <v>0</v>
      </c>
    </row>
    <row r="11" spans="1:11" x14ac:dyDescent="0.3">
      <c r="C11" s="6" t="s">
        <v>24</v>
      </c>
      <c r="D11" s="6"/>
      <c r="E11" s="6"/>
      <c r="F11" s="6"/>
      <c r="G11" s="6">
        <v>-50000</v>
      </c>
      <c r="H11" s="6"/>
      <c r="I11" s="6"/>
      <c r="J11" s="6"/>
      <c r="K11" s="6"/>
    </row>
    <row r="12" spans="1:11" x14ac:dyDescent="0.3">
      <c r="C12" s="8" t="s">
        <v>23</v>
      </c>
      <c r="D12" s="8">
        <f>SUM(D10:D11)</f>
        <v>800000</v>
      </c>
      <c r="E12" s="8">
        <f>SUM(E10:E11)</f>
        <v>-300000</v>
      </c>
      <c r="F12" s="8">
        <f>SUM(F10:F11)</f>
        <v>-300000</v>
      </c>
      <c r="G12" s="8">
        <f>SUM(G10:G11)</f>
        <v>-350000</v>
      </c>
      <c r="H12" s="6"/>
      <c r="I12" s="6"/>
      <c r="J12" s="6"/>
      <c r="K12" s="6"/>
    </row>
    <row r="13" spans="1:11" x14ac:dyDescent="0.3">
      <c r="C13" s="6"/>
      <c r="D13" s="6"/>
      <c r="E13" s="6"/>
      <c r="F13" s="6"/>
      <c r="G13" s="6"/>
      <c r="H13" s="6"/>
      <c r="I13" s="6"/>
      <c r="J13" s="6"/>
      <c r="K13" s="6"/>
    </row>
    <row r="14" spans="1:11" x14ac:dyDescent="0.3">
      <c r="A14" s="26" t="s">
        <v>39</v>
      </c>
      <c r="C14" s="6" t="s">
        <v>22</v>
      </c>
      <c r="D14" s="9">
        <f>IRR(D12:AC12,D4)</f>
        <v>8.8631030064832306E-2</v>
      </c>
      <c r="E14" s="6"/>
      <c r="F14" s="6"/>
      <c r="G14" s="6"/>
      <c r="H14" s="6"/>
      <c r="I14" s="6"/>
      <c r="J14" s="6"/>
      <c r="K14" s="6"/>
    </row>
    <row r="15" spans="1:11" x14ac:dyDescent="0.3">
      <c r="C15" s="6"/>
      <c r="D15" s="9"/>
      <c r="E15" s="6"/>
      <c r="F15" s="6"/>
      <c r="G15" s="6"/>
      <c r="H15" s="6"/>
      <c r="I15" s="6"/>
      <c r="J15" s="6"/>
      <c r="K15" s="6"/>
    </row>
    <row r="16" spans="1:11" x14ac:dyDescent="0.3">
      <c r="A16" s="26" t="s">
        <v>40</v>
      </c>
      <c r="C16" s="8"/>
      <c r="D16" s="8" t="str">
        <f>+D9</f>
        <v xml:space="preserve">     O</v>
      </c>
      <c r="E16" s="7">
        <f>+E9</f>
        <v>1</v>
      </c>
      <c r="F16" s="7">
        <f>+F9</f>
        <v>2</v>
      </c>
      <c r="G16" s="7">
        <f>+G9</f>
        <v>3</v>
      </c>
      <c r="H16" s="6"/>
      <c r="I16" s="6"/>
      <c r="J16" s="6"/>
      <c r="K16" s="6"/>
    </row>
    <row r="17" spans="1:11" x14ac:dyDescent="0.3">
      <c r="C17" s="6" t="s">
        <v>21</v>
      </c>
      <c r="D17" s="6"/>
      <c r="E17" s="6">
        <f>+D22</f>
        <v>800000</v>
      </c>
      <c r="F17" s="6">
        <f t="shared" ref="F17:K17" si="0">IF(F9&gt;0,E22,0)</f>
        <v>570904.82405186584</v>
      </c>
      <c r="G17" s="6">
        <f t="shared" si="0"/>
        <v>321504.70667656453</v>
      </c>
      <c r="H17" s="6">
        <f t="shared" si="0"/>
        <v>0</v>
      </c>
      <c r="I17" s="6">
        <f t="shared" si="0"/>
        <v>0</v>
      </c>
      <c r="J17" s="6">
        <f t="shared" si="0"/>
        <v>0</v>
      </c>
      <c r="K17" s="6">
        <f t="shared" si="0"/>
        <v>0</v>
      </c>
    </row>
    <row r="18" spans="1:11" x14ac:dyDescent="0.3">
      <c r="C18" s="6"/>
      <c r="D18" s="6"/>
      <c r="E18" s="6"/>
      <c r="F18" s="6"/>
      <c r="G18" s="6"/>
      <c r="H18" s="6"/>
      <c r="I18" s="6"/>
      <c r="J18" s="6"/>
      <c r="K18" s="6"/>
    </row>
    <row r="19" spans="1:11" x14ac:dyDescent="0.3">
      <c r="C19" s="14" t="s">
        <v>36</v>
      </c>
      <c r="D19" s="6"/>
      <c r="E19" s="6">
        <f>-E12</f>
        <v>300000</v>
      </c>
      <c r="F19" s="6">
        <f t="shared" ref="F19:G19" si="1">-F12</f>
        <v>300000</v>
      </c>
      <c r="G19" s="6">
        <f t="shared" si="1"/>
        <v>350000</v>
      </c>
      <c r="H19" s="6"/>
      <c r="I19" s="6"/>
      <c r="J19" s="6"/>
      <c r="K19" s="6"/>
    </row>
    <row r="20" spans="1:11" x14ac:dyDescent="0.3">
      <c r="C20" s="6" t="s">
        <v>20</v>
      </c>
      <c r="D20" s="6"/>
      <c r="E20" s="6">
        <f>D10*$D14</f>
        <v>70904.824051865842</v>
      </c>
      <c r="F20" s="6">
        <f>F17*$D14</f>
        <v>50599.882624698716</v>
      </c>
      <c r="G20" s="6">
        <f>G17*$D14</f>
        <v>28495.293323435682</v>
      </c>
      <c r="H20" s="6">
        <f>IF(H9&gt;0,H17*$D$14,0)</f>
        <v>0</v>
      </c>
      <c r="I20" s="6">
        <f>IF(I9&gt;0,I17*$D$14,0)</f>
        <v>0</v>
      </c>
      <c r="J20" s="6">
        <f>IF(J9&gt;0,J17*$D$14,0)</f>
        <v>0</v>
      </c>
      <c r="K20" s="6">
        <f>IF(K9&gt;0,K17*$D$14,0)</f>
        <v>0</v>
      </c>
    </row>
    <row r="21" spans="1:11" x14ac:dyDescent="0.3">
      <c r="C21" s="6" t="s">
        <v>19</v>
      </c>
      <c r="D21" s="6"/>
      <c r="E21" s="6">
        <f>IF(E9&gt;0,-E10-E20,0)</f>
        <v>229095.17594813416</v>
      </c>
      <c r="F21" s="6">
        <f>IF(F9&gt;0,-F10-F20,0)</f>
        <v>249400.11737530128</v>
      </c>
      <c r="G21" s="6">
        <f>IF(G9&gt;0,-G12-G20,0)</f>
        <v>321504.7066765643</v>
      </c>
      <c r="H21" s="6">
        <f>IF(H9&gt;0,+H10-H20,0)</f>
        <v>0</v>
      </c>
      <c r="I21" s="6">
        <f>IF(I9&gt;0,+I10-I20,0)</f>
        <v>0</v>
      </c>
      <c r="J21" s="6">
        <f>IF(J9&gt;0,+J10-J20,0)</f>
        <v>0</v>
      </c>
      <c r="K21" s="6">
        <f>IF(K9&gt;0,+K10-K20,0)</f>
        <v>0</v>
      </c>
    </row>
    <row r="22" spans="1:11" x14ac:dyDescent="0.3">
      <c r="C22" s="8" t="s">
        <v>18</v>
      </c>
      <c r="D22" s="8">
        <f>D10</f>
        <v>800000</v>
      </c>
      <c r="E22" s="8">
        <f>D10-E21</f>
        <v>570904.82405186584</v>
      </c>
      <c r="F22" s="8">
        <f t="shared" ref="F22:K22" si="2">+F17-F21</f>
        <v>321504.70667656453</v>
      </c>
      <c r="G22" s="8">
        <f t="shared" si="2"/>
        <v>0</v>
      </c>
      <c r="H22" s="6">
        <f t="shared" si="2"/>
        <v>0</v>
      </c>
      <c r="I22" s="6">
        <f t="shared" si="2"/>
        <v>0</v>
      </c>
      <c r="J22" s="6">
        <f t="shared" si="2"/>
        <v>0</v>
      </c>
      <c r="K22" s="6">
        <f t="shared" si="2"/>
        <v>0</v>
      </c>
    </row>
    <row r="23" spans="1:11" x14ac:dyDescent="0.3">
      <c r="C23" s="5"/>
    </row>
    <row r="24" spans="1:11" x14ac:dyDescent="0.3">
      <c r="C24" s="1" t="s">
        <v>17</v>
      </c>
      <c r="D24" s="1">
        <f>+D22</f>
        <v>800000</v>
      </c>
      <c r="E24" s="1">
        <v>5</v>
      </c>
      <c r="F24" s="1">
        <f>+D24/E24</f>
        <v>160000</v>
      </c>
    </row>
    <row r="26" spans="1:11" x14ac:dyDescent="0.3">
      <c r="G26" s="4"/>
    </row>
    <row r="27" spans="1:11" x14ac:dyDescent="0.3">
      <c r="A27" s="1" t="s">
        <v>16</v>
      </c>
      <c r="B27" s="25" t="s">
        <v>33</v>
      </c>
    </row>
    <row r="28" spans="1:11" x14ac:dyDescent="0.3">
      <c r="B28" s="18" t="s">
        <v>15</v>
      </c>
      <c r="C28" s="15" t="s">
        <v>15</v>
      </c>
      <c r="D28" s="24" t="s">
        <v>9</v>
      </c>
      <c r="E28" s="15" t="s">
        <v>14</v>
      </c>
      <c r="F28" s="15" t="s">
        <v>14</v>
      </c>
      <c r="G28" s="16" t="s">
        <v>13</v>
      </c>
      <c r="H28" s="15" t="s">
        <v>12</v>
      </c>
      <c r="I28" s="15" t="s">
        <v>11</v>
      </c>
      <c r="J28" s="15" t="s">
        <v>10</v>
      </c>
    </row>
    <row r="29" spans="1:11" x14ac:dyDescent="0.3">
      <c r="B29" s="19" t="s">
        <v>32</v>
      </c>
      <c r="C29" s="17"/>
      <c r="D29" s="17"/>
      <c r="E29" s="17" t="s">
        <v>8</v>
      </c>
      <c r="F29" s="17" t="s">
        <v>8</v>
      </c>
      <c r="G29" s="17" t="s">
        <v>7</v>
      </c>
      <c r="H29" s="17" t="s">
        <v>6</v>
      </c>
      <c r="I29" s="17"/>
      <c r="J29" s="17"/>
    </row>
    <row r="30" spans="1:11" x14ac:dyDescent="0.3">
      <c r="B30" s="20">
        <v>1220</v>
      </c>
      <c r="C30" s="21" t="s">
        <v>5</v>
      </c>
      <c r="D30" s="12"/>
      <c r="E30" s="12">
        <f>D10</f>
        <v>800000</v>
      </c>
      <c r="F30" s="12"/>
      <c r="G30" s="12">
        <f>-F24</f>
        <v>-160000</v>
      </c>
      <c r="H30" s="12">
        <f>SUM(D30:G30)</f>
        <v>640000</v>
      </c>
      <c r="I30" s="12"/>
      <c r="J30" s="12">
        <f>+H30</f>
        <v>640000</v>
      </c>
    </row>
    <row r="31" spans="1:11" x14ac:dyDescent="0.3">
      <c r="B31" s="22">
        <v>1920</v>
      </c>
      <c r="C31" s="23" t="s">
        <v>4</v>
      </c>
      <c r="D31" s="3"/>
      <c r="E31" s="3"/>
      <c r="F31" s="3">
        <f>E12</f>
        <v>-300000</v>
      </c>
      <c r="G31" s="3"/>
      <c r="H31" s="3">
        <f>SUM(D31:G31)</f>
        <v>-300000</v>
      </c>
      <c r="I31" s="3"/>
      <c r="J31" s="3"/>
    </row>
    <row r="32" spans="1:11" x14ac:dyDescent="0.3">
      <c r="B32" s="22">
        <v>2730</v>
      </c>
      <c r="C32" s="23" t="s">
        <v>3</v>
      </c>
      <c r="D32" s="3"/>
      <c r="E32" s="3">
        <f>-E30</f>
        <v>-800000</v>
      </c>
      <c r="F32" s="3">
        <f>+E21</f>
        <v>229095.17594813416</v>
      </c>
      <c r="G32" s="3"/>
      <c r="H32" s="3">
        <f>SUM(D32:G32)</f>
        <v>-570904.82405186584</v>
      </c>
      <c r="I32" s="3"/>
      <c r="J32" s="3">
        <f>+H32</f>
        <v>-570904.82405186584</v>
      </c>
    </row>
    <row r="33" spans="2:10" x14ac:dyDescent="0.3">
      <c r="B33" s="22">
        <v>7810</v>
      </c>
      <c r="C33" s="23" t="s">
        <v>2</v>
      </c>
      <c r="D33" s="3"/>
      <c r="E33" s="3"/>
      <c r="F33" s="3"/>
      <c r="G33" s="3">
        <f>-G30</f>
        <v>160000</v>
      </c>
      <c r="H33" s="3">
        <f>SUM(D33:G33)</f>
        <v>160000</v>
      </c>
      <c r="I33" s="3">
        <f>+H33</f>
        <v>160000</v>
      </c>
      <c r="J33" s="3"/>
    </row>
    <row r="34" spans="2:10" x14ac:dyDescent="0.3">
      <c r="B34" s="22">
        <v>8110</v>
      </c>
      <c r="C34" s="23" t="s">
        <v>1</v>
      </c>
      <c r="D34" s="3"/>
      <c r="E34" s="3"/>
      <c r="F34" s="3">
        <f>+E20</f>
        <v>70904.824051865842</v>
      </c>
      <c r="G34" s="3"/>
      <c r="H34" s="3">
        <f>SUM(D34:G34)</f>
        <v>70904.824051865842</v>
      </c>
      <c r="I34" s="3">
        <f>+H34</f>
        <v>70904.824051865842</v>
      </c>
      <c r="J34" s="3"/>
    </row>
    <row r="35" spans="2:10" x14ac:dyDescent="0.3">
      <c r="B35" s="2" t="s">
        <v>0</v>
      </c>
    </row>
    <row r="36" spans="2:10" x14ac:dyDescent="0.3">
      <c r="B36" s="25" t="s">
        <v>34</v>
      </c>
    </row>
    <row r="37" spans="2:10" x14ac:dyDescent="0.3">
      <c r="B37" s="18" t="s">
        <v>15</v>
      </c>
      <c r="C37" s="15" t="s">
        <v>15</v>
      </c>
      <c r="D37" s="24" t="s">
        <v>9</v>
      </c>
      <c r="E37" s="15" t="s">
        <v>14</v>
      </c>
      <c r="F37" s="15" t="s">
        <v>14</v>
      </c>
      <c r="G37" s="16" t="s">
        <v>13</v>
      </c>
      <c r="H37" s="15" t="s">
        <v>12</v>
      </c>
      <c r="I37" s="15" t="s">
        <v>11</v>
      </c>
      <c r="J37" s="15" t="s">
        <v>10</v>
      </c>
    </row>
    <row r="38" spans="2:10" x14ac:dyDescent="0.3">
      <c r="B38" s="19" t="s">
        <v>32</v>
      </c>
      <c r="C38" s="17"/>
      <c r="D38" s="17"/>
      <c r="E38" s="17" t="s">
        <v>8</v>
      </c>
      <c r="F38" s="17" t="s">
        <v>8</v>
      </c>
      <c r="G38" s="17" t="s">
        <v>7</v>
      </c>
      <c r="H38" s="17" t="s">
        <v>6</v>
      </c>
      <c r="I38" s="17"/>
      <c r="J38" s="17"/>
    </row>
    <row r="39" spans="2:10" x14ac:dyDescent="0.3">
      <c r="B39" s="20">
        <v>1220</v>
      </c>
      <c r="C39" s="21" t="s">
        <v>5</v>
      </c>
      <c r="D39" s="12">
        <f>+J30</f>
        <v>640000</v>
      </c>
      <c r="E39" s="12"/>
      <c r="F39" s="12"/>
      <c r="G39" s="12">
        <f>+G30</f>
        <v>-160000</v>
      </c>
      <c r="H39" s="12">
        <f>SUM(D39:G39)</f>
        <v>480000</v>
      </c>
      <c r="I39" s="12"/>
      <c r="J39" s="12">
        <f>+H39</f>
        <v>480000</v>
      </c>
    </row>
    <row r="40" spans="2:10" x14ac:dyDescent="0.3">
      <c r="B40" s="22">
        <v>1920</v>
      </c>
      <c r="C40" s="23" t="s">
        <v>4</v>
      </c>
      <c r="D40" s="3"/>
      <c r="E40" s="3"/>
      <c r="F40" s="3">
        <f>-F10</f>
        <v>300000</v>
      </c>
      <c r="G40" s="3"/>
      <c r="H40" s="3">
        <f>SUM(D40:G40)</f>
        <v>300000</v>
      </c>
      <c r="I40" s="3"/>
      <c r="J40" s="3"/>
    </row>
    <row r="41" spans="2:10" x14ac:dyDescent="0.3">
      <c r="B41" s="22">
        <v>2730</v>
      </c>
      <c r="C41" s="23" t="s">
        <v>3</v>
      </c>
      <c r="D41" s="3">
        <f>+J32</f>
        <v>-570904.82405186584</v>
      </c>
      <c r="E41" s="3"/>
      <c r="F41" s="3">
        <f>+F21</f>
        <v>249400.11737530128</v>
      </c>
      <c r="G41" s="3"/>
      <c r="H41" s="3">
        <f>SUM(D41:G41)</f>
        <v>-321504.70667656453</v>
      </c>
      <c r="I41" s="3"/>
      <c r="J41" s="3">
        <f>+H41</f>
        <v>-321504.70667656453</v>
      </c>
    </row>
    <row r="42" spans="2:10" x14ac:dyDescent="0.3">
      <c r="B42" s="22">
        <v>7810</v>
      </c>
      <c r="C42" s="23" t="s">
        <v>2</v>
      </c>
      <c r="D42" s="3"/>
      <c r="E42" s="3"/>
      <c r="F42" s="3"/>
      <c r="G42" s="3">
        <f>-G39</f>
        <v>160000</v>
      </c>
      <c r="H42" s="3">
        <f>SUM(D42:G42)</f>
        <v>160000</v>
      </c>
      <c r="I42" s="3">
        <f>+H42</f>
        <v>160000</v>
      </c>
      <c r="J42" s="3"/>
    </row>
    <row r="43" spans="2:10" x14ac:dyDescent="0.3">
      <c r="B43" s="22">
        <v>8110</v>
      </c>
      <c r="C43" s="23" t="s">
        <v>1</v>
      </c>
      <c r="D43" s="3"/>
      <c r="E43" s="3"/>
      <c r="F43" s="3">
        <f>+F20</f>
        <v>50599.882624698716</v>
      </c>
      <c r="G43" s="3"/>
      <c r="H43" s="3">
        <f>SUM(D43:G43)</f>
        <v>50599.882624698716</v>
      </c>
      <c r="I43" s="3">
        <f>+H43</f>
        <v>50599.882624698716</v>
      </c>
      <c r="J43" s="3"/>
    </row>
    <row r="44" spans="2:10" x14ac:dyDescent="0.3">
      <c r="B44" s="2" t="s">
        <v>0</v>
      </c>
    </row>
    <row r="45" spans="2:10" x14ac:dyDescent="0.3">
      <c r="B45" s="25" t="s">
        <v>35</v>
      </c>
    </row>
    <row r="46" spans="2:10" x14ac:dyDescent="0.3">
      <c r="B46" s="18" t="s">
        <v>15</v>
      </c>
      <c r="C46" s="15" t="s">
        <v>15</v>
      </c>
      <c r="D46" s="24" t="s">
        <v>9</v>
      </c>
      <c r="E46" s="15" t="s">
        <v>14</v>
      </c>
      <c r="F46" s="15" t="s">
        <v>14</v>
      </c>
      <c r="G46" s="16" t="s">
        <v>13</v>
      </c>
      <c r="H46" s="15" t="s">
        <v>12</v>
      </c>
      <c r="I46" s="15" t="s">
        <v>11</v>
      </c>
      <c r="J46" s="15" t="s">
        <v>10</v>
      </c>
    </row>
    <row r="47" spans="2:10" x14ac:dyDescent="0.3">
      <c r="B47" s="19" t="s">
        <v>32</v>
      </c>
      <c r="C47" s="17"/>
      <c r="D47" s="17"/>
      <c r="E47" s="17" t="s">
        <v>8</v>
      </c>
      <c r="F47" s="17" t="s">
        <v>8</v>
      </c>
      <c r="G47" s="17" t="s">
        <v>7</v>
      </c>
      <c r="H47" s="17" t="s">
        <v>6</v>
      </c>
      <c r="I47" s="17"/>
      <c r="J47" s="17"/>
    </row>
    <row r="48" spans="2:10" x14ac:dyDescent="0.3">
      <c r="B48" s="20">
        <v>1220</v>
      </c>
      <c r="C48" s="21" t="s">
        <v>5</v>
      </c>
      <c r="D48" s="12">
        <f>+J39</f>
        <v>480000</v>
      </c>
      <c r="E48" s="12"/>
      <c r="F48" s="12"/>
      <c r="G48" s="12">
        <f>+G39</f>
        <v>-160000</v>
      </c>
      <c r="H48" s="12">
        <f>SUM(D48:G48)</f>
        <v>320000</v>
      </c>
      <c r="I48" s="12"/>
      <c r="J48" s="12">
        <f>+H48</f>
        <v>320000</v>
      </c>
    </row>
    <row r="49" spans="2:10" x14ac:dyDescent="0.3">
      <c r="B49" s="22">
        <v>1920</v>
      </c>
      <c r="C49" s="23" t="s">
        <v>4</v>
      </c>
      <c r="D49" s="3"/>
      <c r="E49" s="3"/>
      <c r="F49" s="3">
        <f>-G10</f>
        <v>300000</v>
      </c>
      <c r="G49" s="3"/>
      <c r="H49" s="3">
        <f>SUM(D49:G49)</f>
        <v>300000</v>
      </c>
      <c r="I49" s="3"/>
      <c r="J49" s="3"/>
    </row>
    <row r="50" spans="2:10" x14ac:dyDescent="0.3">
      <c r="B50" s="22">
        <v>2730</v>
      </c>
      <c r="C50" s="23" t="s">
        <v>3</v>
      </c>
      <c r="D50" s="3">
        <f>+J41</f>
        <v>-321504.70667656453</v>
      </c>
      <c r="E50" s="3"/>
      <c r="F50" s="3">
        <f>+G21</f>
        <v>321504.7066765643</v>
      </c>
      <c r="G50" s="3"/>
      <c r="H50" s="3">
        <f>SUM(D50:G50)</f>
        <v>0</v>
      </c>
      <c r="I50" s="3"/>
      <c r="J50" s="3">
        <f>+H50</f>
        <v>0</v>
      </c>
    </row>
    <row r="51" spans="2:10" x14ac:dyDescent="0.3">
      <c r="B51" s="22">
        <v>7810</v>
      </c>
      <c r="C51" s="23" t="s">
        <v>2</v>
      </c>
      <c r="D51" s="3"/>
      <c r="E51" s="3"/>
      <c r="F51" s="3"/>
      <c r="G51" s="3">
        <f>-G48</f>
        <v>160000</v>
      </c>
      <c r="H51" s="3">
        <f>SUM(D51:G51)</f>
        <v>160000</v>
      </c>
      <c r="I51" s="3">
        <f>+H51</f>
        <v>160000</v>
      </c>
      <c r="J51" s="3"/>
    </row>
    <row r="52" spans="2:10" x14ac:dyDescent="0.3">
      <c r="B52" s="22">
        <v>8110</v>
      </c>
      <c r="C52" s="23" t="s">
        <v>1</v>
      </c>
      <c r="D52" s="3"/>
      <c r="E52" s="3"/>
      <c r="F52" s="3">
        <f>+G20</f>
        <v>28495.293323435682</v>
      </c>
      <c r="G52" s="3"/>
      <c r="H52" s="3">
        <f>SUM(D52:G52)</f>
        <v>28495.293323435682</v>
      </c>
      <c r="I52" s="3">
        <f>+H52</f>
        <v>28495.293323435682</v>
      </c>
      <c r="J52" s="3"/>
    </row>
    <row r="53" spans="2:10" x14ac:dyDescent="0.3">
      <c r="B53" s="2" t="s">
        <v>0</v>
      </c>
    </row>
    <row r="54" spans="2:10" x14ac:dyDescent="0.3">
      <c r="B54" s="2" t="s">
        <v>0</v>
      </c>
    </row>
    <row r="55" spans="2:10" x14ac:dyDescent="0.3">
      <c r="B55" s="2" t="s">
        <v>0</v>
      </c>
    </row>
    <row r="56" spans="2:10" x14ac:dyDescent="0.3">
      <c r="B56" s="2" t="s">
        <v>0</v>
      </c>
    </row>
    <row r="57" spans="2:10" x14ac:dyDescent="0.3">
      <c r="B57" s="2" t="s">
        <v>0</v>
      </c>
    </row>
    <row r="58" spans="2:10" x14ac:dyDescent="0.3">
      <c r="B58" s="2" t="s">
        <v>0</v>
      </c>
    </row>
    <row r="59" spans="2:10" x14ac:dyDescent="0.3">
      <c r="B59" s="2" t="s">
        <v>0</v>
      </c>
    </row>
    <row r="60" spans="2:10" x14ac:dyDescent="0.3">
      <c r="B60" s="2" t="s">
        <v>0</v>
      </c>
    </row>
    <row r="61" spans="2:10" x14ac:dyDescent="0.3">
      <c r="B61" s="2" t="s">
        <v>0</v>
      </c>
    </row>
    <row r="62" spans="2:10" x14ac:dyDescent="0.3">
      <c r="B62" s="2" t="s">
        <v>0</v>
      </c>
    </row>
    <row r="63" spans="2:10" x14ac:dyDescent="0.3">
      <c r="B63" s="2" t="s">
        <v>0</v>
      </c>
    </row>
    <row r="64" spans="2:10" x14ac:dyDescent="0.3">
      <c r="B64" s="2" t="s">
        <v>0</v>
      </c>
    </row>
    <row r="65" spans="2:2" x14ac:dyDescent="0.3">
      <c r="B65" s="2" t="s">
        <v>0</v>
      </c>
    </row>
    <row r="66" spans="2:2" x14ac:dyDescent="0.3">
      <c r="B66" s="2" t="s">
        <v>0</v>
      </c>
    </row>
    <row r="67" spans="2:2" x14ac:dyDescent="0.3">
      <c r="B67" s="2" t="s">
        <v>0</v>
      </c>
    </row>
    <row r="68" spans="2:2" x14ac:dyDescent="0.3">
      <c r="B68" s="2" t="s">
        <v>0</v>
      </c>
    </row>
    <row r="69" spans="2:2" x14ac:dyDescent="0.3">
      <c r="B69" s="2" t="s">
        <v>0</v>
      </c>
    </row>
    <row r="70" spans="2:2" x14ac:dyDescent="0.3">
      <c r="B70" s="2" t="s">
        <v>0</v>
      </c>
    </row>
    <row r="71" spans="2:2" x14ac:dyDescent="0.3">
      <c r="B71" s="2" t="s">
        <v>0</v>
      </c>
    </row>
    <row r="72" spans="2:2" x14ac:dyDescent="0.3">
      <c r="B72" s="2" t="s">
        <v>0</v>
      </c>
    </row>
    <row r="73" spans="2:2" x14ac:dyDescent="0.3">
      <c r="B73" s="2" t="s">
        <v>0</v>
      </c>
    </row>
    <row r="74" spans="2:2" x14ac:dyDescent="0.3">
      <c r="B74" s="2" t="s">
        <v>0</v>
      </c>
    </row>
    <row r="75" spans="2:2" x14ac:dyDescent="0.3">
      <c r="B75" s="2" t="s">
        <v>0</v>
      </c>
    </row>
    <row r="76" spans="2:2" x14ac:dyDescent="0.3">
      <c r="B76" s="2" t="s">
        <v>0</v>
      </c>
    </row>
    <row r="77" spans="2:2" x14ac:dyDescent="0.3">
      <c r="B77" s="2" t="s">
        <v>0</v>
      </c>
    </row>
    <row r="78" spans="2:2" x14ac:dyDescent="0.3">
      <c r="B78" s="2" t="s">
        <v>0</v>
      </c>
    </row>
    <row r="79" spans="2:2" x14ac:dyDescent="0.3">
      <c r="B79" s="2" t="s">
        <v>0</v>
      </c>
    </row>
    <row r="80" spans="2:2" x14ac:dyDescent="0.3">
      <c r="B80" s="2" t="s">
        <v>0</v>
      </c>
    </row>
  </sheetData>
  <printOptions gridLinesSet="0"/>
  <pageMargins left="0.59055118110236227" right="0.39370078740157483" top="0.19685039370078741" bottom="0.39370078740157483" header="0.51181102362204722" footer="0.51181102362204722"/>
  <pageSetup paperSize="9" orientation="portrait" horizontalDpi="7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14-4 Skjema</vt:lpstr>
      <vt:lpstr>14-4 Løsning</vt:lpstr>
      <vt:lpstr>'14-4 Løsning'!Print_Area</vt:lpstr>
      <vt:lpstr>'14-4 Skjema'!Print_Area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2015-11-03T08:21:06Z</dcterms:created>
  <dcterms:modified xsi:type="dcterms:W3CDTF">2016-03-04T14:28:03Z</dcterms:modified>
</cp:coreProperties>
</file>